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<sst xmlns="http://schemas.openxmlformats.org/spreadsheetml/2006/main" count="29" uniqueCount="22">
  <si>
    <t>primaria mc</t>
  </si>
  <si>
    <t>secondaria mc</t>
  </si>
  <si>
    <t>INCIDENZE</t>
  </si>
  <si>
    <t>COSTI MEDI REGIONALI</t>
  </si>
  <si>
    <t>COEFFICIENTE COMUNALE</t>
  </si>
  <si>
    <t>INCIDENZA OO.UU.</t>
  </si>
  <si>
    <t>INSEDIAMENTI RESIDENZIALI</t>
  </si>
  <si>
    <t>ARTIGIANALI-INDUSTRIALI</t>
  </si>
  <si>
    <t>ARTIGIANALI SPECIALI</t>
  </si>
  <si>
    <t>TURISTICI COMMERCIALI</t>
  </si>
  <si>
    <t>COMMERCIO INGROSSO</t>
  </si>
  <si>
    <t>OPERE</t>
  </si>
  <si>
    <t>PAR.</t>
  </si>
  <si>
    <r>
      <t xml:space="preserve">2)   </t>
    </r>
    <r>
      <rPr>
        <b/>
        <sz val="8.5"/>
        <color indexed="10"/>
        <rFont val="Calibri"/>
        <family val="2"/>
      </rPr>
      <t xml:space="preserve">INTERVENTO DI RISTRUTTURAZIONE URBANISTICA </t>
    </r>
    <r>
      <rPr>
        <sz val="8.5"/>
        <color indexed="8"/>
        <rFont val="Calibri"/>
        <family val="2"/>
      </rPr>
      <t xml:space="preserve">                 </t>
    </r>
  </si>
  <si>
    <r>
      <t xml:space="preserve">1)   </t>
    </r>
    <r>
      <rPr>
        <b/>
        <sz val="8.5"/>
        <color indexed="10"/>
        <rFont val="Calibri"/>
        <family val="2"/>
      </rPr>
      <t>INTERVENTO DI RESTAURO E RISTRUTTURAZIONE EDILIZIA EX L.R. 59/80</t>
    </r>
    <r>
      <rPr>
        <sz val="8.5"/>
        <color indexed="8"/>
        <rFont val="Calibri"/>
        <family val="2"/>
      </rPr>
      <t xml:space="preserve">                  </t>
    </r>
    <r>
      <rPr>
        <b/>
        <sz val="8.5"/>
        <color indexed="8"/>
        <rFont val="Calibri"/>
        <family val="2"/>
      </rPr>
      <t>Demolizione o Ricostruzione senza aumento di volume</t>
    </r>
  </si>
  <si>
    <r>
      <t xml:space="preserve">2a)  </t>
    </r>
    <r>
      <rPr>
        <b/>
        <sz val="8.5"/>
        <color indexed="10"/>
        <rFont val="Calibri"/>
        <family val="2"/>
      </rPr>
      <t xml:space="preserve">INTERVENTO DI RISTRUTTURAZIONE URBANISTICA </t>
    </r>
    <r>
      <rPr>
        <b/>
        <sz val="8.5"/>
        <rFont val="Calibri"/>
        <family val="2"/>
      </rPr>
      <t>con cambio dell'originaria destinazione d'uso residenziale e/o frazionamento di unità abitative</t>
    </r>
  </si>
  <si>
    <r>
      <t>3a)</t>
    </r>
    <r>
      <rPr>
        <b/>
        <sz val="8.5"/>
        <color indexed="10"/>
        <rFont val="Calibri"/>
        <family val="2"/>
      </rPr>
      <t>INTERVENTI DI NUOVA EDIFICAZIONE</t>
    </r>
    <r>
      <rPr>
        <b/>
        <sz val="8.5"/>
        <color indexed="8"/>
        <rFont val="Calibri"/>
        <family val="2"/>
      </rPr>
      <t xml:space="preserve">                      </t>
    </r>
    <r>
      <rPr>
        <b/>
        <sz val="8.5"/>
        <color indexed="8"/>
        <rFont val="Calibri"/>
        <family val="2"/>
      </rPr>
      <t>I.F.&lt;1,5 MC/MQ</t>
    </r>
  </si>
  <si>
    <r>
      <t>3b)</t>
    </r>
    <r>
      <rPr>
        <b/>
        <sz val="8.5"/>
        <color indexed="10"/>
        <rFont val="Calibri"/>
        <family val="2"/>
      </rPr>
      <t>INTERVENTI DI NUOVA EDIFICAZIONE</t>
    </r>
    <r>
      <rPr>
        <b/>
        <sz val="8.5"/>
        <color indexed="8"/>
        <rFont val="Calibri"/>
        <family val="2"/>
      </rPr>
      <t xml:space="preserve">                   </t>
    </r>
    <r>
      <rPr>
        <b/>
        <sz val="8.5"/>
        <color indexed="8"/>
        <rFont val="Calibri"/>
        <family val="2"/>
      </rPr>
      <t>1,5&lt;I.F.&lt;3  MC/MQ</t>
    </r>
  </si>
  <si>
    <r>
      <t>3c)</t>
    </r>
    <r>
      <rPr>
        <b/>
        <sz val="8.5"/>
        <color indexed="10"/>
        <rFont val="Calibri"/>
        <family val="2"/>
      </rPr>
      <t>INTERVENTI DI NUOVA EDIFICAZIONE</t>
    </r>
    <r>
      <rPr>
        <b/>
        <sz val="8.5"/>
        <color indexed="8"/>
        <rFont val="Calibri"/>
        <family val="2"/>
      </rPr>
      <t xml:space="preserve">                       </t>
    </r>
    <r>
      <rPr>
        <b/>
        <sz val="8.5"/>
        <color indexed="8"/>
        <rFont val="Calibri"/>
        <family val="2"/>
      </rPr>
      <t>I.F.&gt;1,5 MC/MQ</t>
    </r>
  </si>
  <si>
    <t>TABELLA "A" COMUNALE</t>
  </si>
  <si>
    <t>Legge Regionale Toscana 01/2005 - TABELLE DI DETERMINAZIONEDEGLI ONERI DI URBANIZZAZIONE PRIMARIA E SECONDARIA aggiornate al 30/06/2011</t>
  </si>
  <si>
    <r>
      <t xml:space="preserve">1a)   </t>
    </r>
    <r>
      <rPr>
        <b/>
        <sz val="8.5"/>
        <color indexed="10"/>
        <rFont val="Calibri"/>
        <family val="2"/>
      </rPr>
      <t>INTERVENTO DI RESTAURO E RISTRUTTURAZIONE EDILIZIA EX L.R. 59/80</t>
    </r>
    <r>
      <rPr>
        <sz val="8.5"/>
        <color indexed="8"/>
        <rFont val="Calibri"/>
        <family val="2"/>
      </rPr>
      <t xml:space="preserve">    </t>
    </r>
    <r>
      <rPr>
        <b/>
        <sz val="8.5"/>
        <color indexed="8"/>
        <rFont val="Calibri"/>
        <family val="2"/>
      </rPr>
      <t>di cui al punto 1) con cambio dell'originaria destinazione d'uso  e/o frazionamento di unità abitative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</si>
</sst>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color indexed="8"/>
      <name val="Calibri"/>
      <family val="2"/>
    </font>
    <font>
      <b/>
      <sz val="8.5"/>
      <color indexed="10"/>
      <name val="Calibri"/>
      <family val="2"/>
    </font>
    <font>
      <b/>
      <sz val="8.5"/>
      <name val="Calibri"/>
      <family val="2"/>
    </font>
    <font>
      <b/>
      <sz val="8.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.5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.5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.5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15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2" fontId="50" fillId="0" borderId="16" xfId="0" applyNumberFormat="1" applyFont="1" applyBorder="1" applyAlignment="1">
      <alignment vertical="center" wrapText="1"/>
    </xf>
    <xf numFmtId="2" fontId="50" fillId="0" borderId="16" xfId="0" applyNumberFormat="1" applyFont="1" applyBorder="1" applyAlignment="1">
      <alignment vertical="center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0" xfId="0" applyFont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8" fillId="0" borderId="15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15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16" xfId="0" applyFont="1" applyBorder="1" applyAlignment="1">
      <alignment/>
    </xf>
    <xf numFmtId="0" fontId="49" fillId="0" borderId="16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horizontal="left" vertical="center" wrapText="1"/>
    </xf>
    <xf numFmtId="0" fontId="50" fillId="0" borderId="16" xfId="0" applyFont="1" applyBorder="1" applyAlignment="1">
      <alignment wrapText="1"/>
    </xf>
    <xf numFmtId="2" fontId="51" fillId="0" borderId="12" xfId="0" applyNumberFormat="1" applyFont="1" applyBorder="1" applyAlignment="1">
      <alignment horizontal="center" vertical="center"/>
    </xf>
    <xf numFmtId="2" fontId="51" fillId="0" borderId="13" xfId="0" applyNumberFormat="1" applyFont="1" applyBorder="1" applyAlignment="1">
      <alignment horizontal="center" vertical="center"/>
    </xf>
    <xf numFmtId="2" fontId="51" fillId="0" borderId="16" xfId="0" applyNumberFormat="1" applyFont="1" applyBorder="1" applyAlignment="1">
      <alignment horizontal="center" vertical="center"/>
    </xf>
    <xf numFmtId="2" fontId="52" fillId="0" borderId="16" xfId="0" applyNumberFormat="1" applyFont="1" applyBorder="1" applyAlignment="1">
      <alignment horizontal="center" vertical="center"/>
    </xf>
    <xf numFmtId="2" fontId="51" fillId="0" borderId="15" xfId="0" applyNumberFormat="1" applyFont="1" applyBorder="1" applyAlignment="1">
      <alignment horizontal="center" vertical="center"/>
    </xf>
    <xf numFmtId="2" fontId="51" fillId="0" borderId="20" xfId="0" applyNumberFormat="1" applyFont="1" applyBorder="1" applyAlignment="1">
      <alignment horizontal="center" vertical="center"/>
    </xf>
    <xf numFmtId="2" fontId="51" fillId="0" borderId="14" xfId="0" applyNumberFormat="1" applyFont="1" applyBorder="1" applyAlignment="1">
      <alignment horizontal="center" vertical="center"/>
    </xf>
    <xf numFmtId="2" fontId="51" fillId="0" borderId="17" xfId="0" applyNumberFormat="1" applyFont="1" applyBorder="1" applyAlignment="1">
      <alignment horizontal="center" vertical="center"/>
    </xf>
    <xf numFmtId="2" fontId="51" fillId="0" borderId="22" xfId="0" applyNumberFormat="1" applyFont="1" applyBorder="1" applyAlignment="1">
      <alignment horizontal="center" vertical="center"/>
    </xf>
    <xf numFmtId="2" fontId="51" fillId="0" borderId="18" xfId="0" applyNumberFormat="1" applyFont="1" applyBorder="1" applyAlignment="1">
      <alignment horizontal="center" vertical="center"/>
    </xf>
    <xf numFmtId="2" fontId="49" fillId="0" borderId="16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2" fontId="51" fillId="0" borderId="12" xfId="0" applyNumberFormat="1" applyFont="1" applyBorder="1" applyAlignment="1">
      <alignment horizontal="center" vertical="center"/>
    </xf>
    <xf numFmtId="2" fontId="51" fillId="0" borderId="23" xfId="0" applyNumberFormat="1" applyFont="1" applyBorder="1" applyAlignment="1">
      <alignment horizontal="center" vertical="center"/>
    </xf>
    <xf numFmtId="2" fontId="51" fillId="0" borderId="17" xfId="0" applyNumberFormat="1" applyFont="1" applyBorder="1" applyAlignment="1">
      <alignment horizontal="center" vertical="center"/>
    </xf>
    <xf numFmtId="2" fontId="51" fillId="0" borderId="19" xfId="0" applyNumberFormat="1" applyFont="1" applyBorder="1" applyAlignment="1">
      <alignment horizontal="center" vertical="center"/>
    </xf>
    <xf numFmtId="2" fontId="52" fillId="0" borderId="16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2" fontId="49" fillId="0" borderId="16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2" fontId="51" fillId="0" borderId="15" xfId="0" applyNumberFormat="1" applyFont="1" applyBorder="1" applyAlignment="1">
      <alignment horizontal="center" vertical="center"/>
    </xf>
    <xf numFmtId="2" fontId="51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21.00390625" style="0" customWidth="1"/>
    <col min="2" max="2" width="5.140625" style="0" bestFit="1" customWidth="1"/>
    <col min="3" max="3" width="9.140625" style="0" bestFit="1" customWidth="1"/>
    <col min="4" max="4" width="12.28125" style="0" customWidth="1"/>
    <col min="5" max="5" width="9.140625" style="0" bestFit="1" customWidth="1"/>
    <col min="6" max="6" width="10.8515625" style="0" bestFit="1" customWidth="1"/>
    <col min="7" max="7" width="9.140625" style="0" bestFit="1" customWidth="1"/>
    <col min="8" max="8" width="6.8515625" style="0" customWidth="1"/>
    <col min="9" max="9" width="9.140625" style="0" bestFit="1" customWidth="1"/>
    <col min="10" max="10" width="12.28125" style="0" bestFit="1" customWidth="1"/>
    <col min="11" max="11" width="10.28125" style="0" bestFit="1" customWidth="1"/>
    <col min="12" max="12" width="12.28125" style="0" bestFit="1" customWidth="1"/>
    <col min="14" max="14" width="10.421875" style="0" customWidth="1"/>
  </cols>
  <sheetData>
    <row r="1" s="1" customFormat="1" ht="15">
      <c r="A1" s="1" t="s">
        <v>19</v>
      </c>
    </row>
    <row r="2" spans="1:12" s="45" customFormat="1" ht="21" customHeight="1">
      <c r="A2" s="54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s="7" customFormat="1" ht="17.25" customHeight="1">
      <c r="A3" s="5" t="s">
        <v>2</v>
      </c>
      <c r="B3" s="6"/>
      <c r="C3" s="57" t="s">
        <v>6</v>
      </c>
      <c r="D3" s="58"/>
      <c r="E3" s="59" t="s">
        <v>7</v>
      </c>
      <c r="F3" s="59"/>
      <c r="G3" s="57" t="s">
        <v>8</v>
      </c>
      <c r="H3" s="58"/>
      <c r="I3" s="59" t="s">
        <v>9</v>
      </c>
      <c r="J3" s="59"/>
      <c r="K3" s="57" t="s">
        <v>10</v>
      </c>
      <c r="L3" s="58"/>
    </row>
    <row r="4" spans="1:12" s="2" customFormat="1" ht="11.25">
      <c r="A4" s="3"/>
      <c r="B4" s="10"/>
      <c r="C4" s="3" t="s">
        <v>0</v>
      </c>
      <c r="D4" s="4" t="s">
        <v>1</v>
      </c>
      <c r="E4" s="10" t="s">
        <v>0</v>
      </c>
      <c r="F4" s="10" t="s">
        <v>1</v>
      </c>
      <c r="G4" s="60" t="s">
        <v>0</v>
      </c>
      <c r="H4" s="61"/>
      <c r="I4" s="10" t="s">
        <v>0</v>
      </c>
      <c r="J4" s="10" t="s">
        <v>1</v>
      </c>
      <c r="K4" s="3" t="s">
        <v>0</v>
      </c>
      <c r="L4" s="4" t="s">
        <v>1</v>
      </c>
    </row>
    <row r="5" spans="1:12" s="11" customFormat="1" ht="16.5" customHeight="1">
      <c r="A5" s="12" t="s">
        <v>3</v>
      </c>
      <c r="B5" s="13"/>
      <c r="C5" s="44">
        <f>8.73*1.203</f>
        <v>10.50219</v>
      </c>
      <c r="D5" s="44">
        <f>29.65*1.203</f>
        <v>35.66895</v>
      </c>
      <c r="E5" s="44">
        <f>12.06*1.203</f>
        <v>14.508180000000001</v>
      </c>
      <c r="F5" s="44">
        <f>12.45*1.203</f>
        <v>14.97735</v>
      </c>
      <c r="G5" s="53">
        <f>80.34*1.1203</f>
        <v>90.00490200000002</v>
      </c>
      <c r="H5" s="53"/>
      <c r="I5" s="44">
        <f>13.45*1.203</f>
        <v>16.18035</v>
      </c>
      <c r="J5" s="44">
        <f>6.82*1.203</f>
        <v>8.204460000000001</v>
      </c>
      <c r="K5" s="44">
        <f>23.28*1.203</f>
        <v>28.005840000000003</v>
      </c>
      <c r="L5" s="44">
        <f>8.13*1.203</f>
        <v>9.780390000000002</v>
      </c>
    </row>
    <row r="6" spans="1:12" s="11" customFormat="1" ht="18" customHeight="1">
      <c r="A6" s="14" t="s">
        <v>4</v>
      </c>
      <c r="B6" s="15"/>
      <c r="C6" s="29">
        <v>1.207</v>
      </c>
      <c r="D6" s="29">
        <v>1.207</v>
      </c>
      <c r="E6" s="29">
        <v>1.207</v>
      </c>
      <c r="F6" s="29">
        <v>1.207</v>
      </c>
      <c r="G6" s="51">
        <v>1.207</v>
      </c>
      <c r="H6" s="52"/>
      <c r="I6" s="29">
        <v>1.207</v>
      </c>
      <c r="J6" s="29">
        <v>1.207</v>
      </c>
      <c r="K6" s="29">
        <v>1.207</v>
      </c>
      <c r="L6" s="29">
        <v>1.207</v>
      </c>
    </row>
    <row r="7" spans="1:12" s="20" customFormat="1" ht="18" customHeight="1">
      <c r="A7" s="18" t="s">
        <v>5</v>
      </c>
      <c r="B7" s="19"/>
      <c r="C7" s="37">
        <f>C5*C6</f>
        <v>12.676143330000002</v>
      </c>
      <c r="D7" s="37">
        <f>D5*D6</f>
        <v>43.052422650000004</v>
      </c>
      <c r="E7" s="37">
        <f>E5*E6</f>
        <v>17.511373260000003</v>
      </c>
      <c r="F7" s="37">
        <f>F5*F6</f>
        <v>18.07766145</v>
      </c>
      <c r="G7" s="50">
        <f>G5*G6</f>
        <v>108.63591671400003</v>
      </c>
      <c r="H7" s="50"/>
      <c r="I7" s="37">
        <f>I5*I6</f>
        <v>19.529682450000003</v>
      </c>
      <c r="J7" s="37">
        <f>J5*J6</f>
        <v>9.902783220000002</v>
      </c>
      <c r="K7" s="37">
        <f>K5*K6</f>
        <v>33.803048880000006</v>
      </c>
      <c r="L7" s="37">
        <f>L5*L6</f>
        <v>11.804930730000004</v>
      </c>
    </row>
    <row r="8" spans="1:12" s="11" customFormat="1" ht="12">
      <c r="A8" s="21"/>
      <c r="B8" s="22"/>
      <c r="C8" s="21"/>
      <c r="D8" s="23"/>
      <c r="E8" s="22"/>
      <c r="F8" s="22"/>
      <c r="G8" s="21"/>
      <c r="H8" s="23"/>
      <c r="I8" s="22"/>
      <c r="J8" s="22"/>
      <c r="K8" s="21"/>
      <c r="L8" s="23"/>
    </row>
    <row r="9" spans="1:12" s="20" customFormat="1" ht="12">
      <c r="A9" s="24" t="s">
        <v>11</v>
      </c>
      <c r="B9" s="25" t="s">
        <v>12</v>
      </c>
      <c r="C9" s="28"/>
      <c r="D9" s="28"/>
      <c r="E9" s="28"/>
      <c r="F9" s="28"/>
      <c r="G9" s="26"/>
      <c r="H9" s="27"/>
      <c r="I9" s="28"/>
      <c r="J9" s="28"/>
      <c r="K9" s="28"/>
      <c r="L9" s="28"/>
    </row>
    <row r="10" spans="1:12" s="30" customFormat="1" ht="60" customHeight="1">
      <c r="A10" s="31" t="s">
        <v>14</v>
      </c>
      <c r="B10" s="16">
        <v>0.3</v>
      </c>
      <c r="C10" s="34">
        <f>C7*B10</f>
        <v>3.8028429990000006</v>
      </c>
      <c r="D10" s="34">
        <f>D7*B10</f>
        <v>12.915726795000001</v>
      </c>
      <c r="E10" s="34">
        <f>E7*B10</f>
        <v>5.253411978000001</v>
      </c>
      <c r="F10" s="34">
        <f>F7*B10</f>
        <v>5.423298435</v>
      </c>
      <c r="G10" s="46">
        <f>G7*B10</f>
        <v>32.590775014200005</v>
      </c>
      <c r="H10" s="47"/>
      <c r="I10" s="35">
        <f>I7*B10</f>
        <v>5.858904735</v>
      </c>
      <c r="J10" s="36">
        <f>J7*B10</f>
        <v>2.9708349660000004</v>
      </c>
      <c r="K10" s="34">
        <f>K7*B10</f>
        <v>10.140914664000002</v>
      </c>
      <c r="L10" s="36">
        <f>L7*B10</f>
        <v>3.541479219000001</v>
      </c>
    </row>
    <row r="11" spans="1:12" s="30" customFormat="1" ht="81.75" customHeight="1">
      <c r="A11" s="31" t="s">
        <v>21</v>
      </c>
      <c r="B11" s="16">
        <v>0.45</v>
      </c>
      <c r="C11" s="34">
        <f>C7*B11</f>
        <v>5.7042644985000015</v>
      </c>
      <c r="D11" s="34">
        <f>D7*B11</f>
        <v>19.373590192500004</v>
      </c>
      <c r="E11" s="34">
        <f>E7*B11</f>
        <v>7.880117967000001</v>
      </c>
      <c r="F11" s="34">
        <f>F7*B11</f>
        <v>8.134947652500001</v>
      </c>
      <c r="G11" s="46">
        <f>G7*B11</f>
        <v>48.886162521300015</v>
      </c>
      <c r="H11" s="47"/>
      <c r="I11" s="34">
        <f>I7*B11</f>
        <v>8.788357102500001</v>
      </c>
      <c r="J11" s="34">
        <f>J7*B11</f>
        <v>4.456252449000001</v>
      </c>
      <c r="K11" s="34">
        <f>K7*B11</f>
        <v>15.211371996000002</v>
      </c>
      <c r="L11" s="36">
        <f>L7*B11</f>
        <v>5.312218828500002</v>
      </c>
    </row>
    <row r="12" spans="1:12" s="30" customFormat="1" ht="33.75">
      <c r="A12" s="31" t="s">
        <v>13</v>
      </c>
      <c r="B12" s="17">
        <v>0.8</v>
      </c>
      <c r="C12" s="34">
        <f>C7*B12</f>
        <v>10.140914664000002</v>
      </c>
      <c r="D12" s="34">
        <f>D7*B12</f>
        <v>34.44193812</v>
      </c>
      <c r="E12" s="36">
        <f>E7*B12</f>
        <v>14.009098608000002</v>
      </c>
      <c r="F12" s="36">
        <f>F7*B12</f>
        <v>14.462129160000002</v>
      </c>
      <c r="G12" s="46">
        <f>G7*B12</f>
        <v>86.90873337120003</v>
      </c>
      <c r="H12" s="47"/>
      <c r="I12" s="35">
        <f>I7*B12</f>
        <v>15.623745960000003</v>
      </c>
      <c r="J12" s="36">
        <f>J7*B12</f>
        <v>7.922226576000002</v>
      </c>
      <c r="K12" s="34">
        <f>K7*B12</f>
        <v>27.042439104000007</v>
      </c>
      <c r="L12" s="36">
        <f>L7*B12</f>
        <v>9.443944584000004</v>
      </c>
    </row>
    <row r="13" spans="1:12" s="30" customFormat="1" ht="78.75">
      <c r="A13" s="32" t="s">
        <v>15</v>
      </c>
      <c r="B13" s="17">
        <f>0.8+0.4</f>
        <v>1.2000000000000002</v>
      </c>
      <c r="C13" s="38">
        <f>C7*B13</f>
        <v>15.211371996000004</v>
      </c>
      <c r="D13" s="39">
        <f>B13*D7</f>
        <v>51.66290718000001</v>
      </c>
      <c r="E13" s="40">
        <f>E7*B13</f>
        <v>21.013647912000007</v>
      </c>
      <c r="F13" s="39">
        <f>F7*B13</f>
        <v>21.693193740000005</v>
      </c>
      <c r="G13" s="62">
        <f>G7*B13</f>
        <v>130.36310005680005</v>
      </c>
      <c r="H13" s="63"/>
      <c r="I13" s="40">
        <f>I7*B13</f>
        <v>23.43561894000001</v>
      </c>
      <c r="J13" s="39">
        <f>J7*B13</f>
        <v>11.883339864000003</v>
      </c>
      <c r="K13" s="38">
        <f>K7*B13</f>
        <v>40.563658656000015</v>
      </c>
      <c r="L13" s="39">
        <f>L7*B13</f>
        <v>14.165916876000008</v>
      </c>
    </row>
    <row r="14" spans="1:12" s="30" customFormat="1" ht="33.75">
      <c r="A14" s="33" t="s">
        <v>16</v>
      </c>
      <c r="B14" s="17">
        <v>1.2</v>
      </c>
      <c r="C14" s="34">
        <f>C7*B14</f>
        <v>15.211371996000002</v>
      </c>
      <c r="D14" s="36">
        <f>D7*B14</f>
        <v>51.662907180000005</v>
      </c>
      <c r="E14" s="35">
        <f>E7*B14</f>
        <v>21.013647912000003</v>
      </c>
      <c r="F14" s="36">
        <f>F7*B14</f>
        <v>21.69319374</v>
      </c>
      <c r="G14" s="46">
        <f>G7*B14</f>
        <v>130.36310005680002</v>
      </c>
      <c r="H14" s="47"/>
      <c r="I14" s="35">
        <f>I7*B14</f>
        <v>23.43561894</v>
      </c>
      <c r="J14" s="36">
        <f>J7*B14</f>
        <v>11.883339864000002</v>
      </c>
      <c r="K14" s="34">
        <f>K7*B14</f>
        <v>40.56365865600001</v>
      </c>
      <c r="L14" s="36">
        <f>L7*B14</f>
        <v>14.165916876000004</v>
      </c>
    </row>
    <row r="15" spans="1:12" s="30" customFormat="1" ht="33.75">
      <c r="A15" s="33" t="s">
        <v>17</v>
      </c>
      <c r="B15" s="17">
        <v>1</v>
      </c>
      <c r="C15" s="34">
        <f>C7*B15</f>
        <v>12.676143330000002</v>
      </c>
      <c r="D15" s="36">
        <f>D7*B15</f>
        <v>43.052422650000004</v>
      </c>
      <c r="E15" s="35">
        <f>E7*B15</f>
        <v>17.511373260000003</v>
      </c>
      <c r="F15" s="36">
        <f>F7*B15</f>
        <v>18.07766145</v>
      </c>
      <c r="G15" s="46">
        <f>G7*B15</f>
        <v>108.63591671400003</v>
      </c>
      <c r="H15" s="47"/>
      <c r="I15" s="35">
        <f>I7</f>
        <v>19.529682450000003</v>
      </c>
      <c r="J15" s="36">
        <f>J7</f>
        <v>9.902783220000002</v>
      </c>
      <c r="K15" s="34">
        <f>K7</f>
        <v>33.803048880000006</v>
      </c>
      <c r="L15" s="36">
        <f>L7</f>
        <v>11.804930730000004</v>
      </c>
    </row>
    <row r="16" spans="1:12" s="30" customFormat="1" ht="33.75">
      <c r="A16" s="33" t="s">
        <v>18</v>
      </c>
      <c r="B16" s="17">
        <v>0.9</v>
      </c>
      <c r="C16" s="41">
        <f>C7*B16</f>
        <v>11.408528997000003</v>
      </c>
      <c r="D16" s="42">
        <f>D7*B16</f>
        <v>38.74718038500001</v>
      </c>
      <c r="E16" s="43">
        <f>E7*B16</f>
        <v>15.760235934000002</v>
      </c>
      <c r="F16" s="42">
        <f>F7*B16</f>
        <v>16.269895305000002</v>
      </c>
      <c r="G16" s="48">
        <f>G7*B16</f>
        <v>97.77232504260003</v>
      </c>
      <c r="H16" s="49"/>
      <c r="I16" s="43">
        <f>B16*I7</f>
        <v>17.576714205000002</v>
      </c>
      <c r="J16" s="42">
        <f>B16*J7</f>
        <v>8.912504898000002</v>
      </c>
      <c r="K16" s="41">
        <f>B16*K7</f>
        <v>30.422743992000004</v>
      </c>
      <c r="L16" s="42">
        <f>B16*L7</f>
        <v>10.624437657000003</v>
      </c>
    </row>
    <row r="17" spans="1:12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</sheetData>
  <sheetProtection/>
  <mergeCells count="17">
    <mergeCell ref="G14:H14"/>
    <mergeCell ref="G11:H11"/>
    <mergeCell ref="K3:L3"/>
    <mergeCell ref="G4:H4"/>
    <mergeCell ref="G10:H10"/>
    <mergeCell ref="G12:H12"/>
    <mergeCell ref="G13:H13"/>
    <mergeCell ref="G15:H15"/>
    <mergeCell ref="G16:H16"/>
    <mergeCell ref="G7:H7"/>
    <mergeCell ref="G6:H6"/>
    <mergeCell ref="G5:H5"/>
    <mergeCell ref="A2:L2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Porto Azzurro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Marrazzo</dc:creator>
  <cp:keywords/>
  <dc:description/>
  <cp:lastModifiedBy>Valued Acer Customer</cp:lastModifiedBy>
  <cp:lastPrinted>2011-10-04T10:38:31Z</cp:lastPrinted>
  <dcterms:created xsi:type="dcterms:W3CDTF">2011-04-12T10:57:58Z</dcterms:created>
  <dcterms:modified xsi:type="dcterms:W3CDTF">2011-10-04T10:38:47Z</dcterms:modified>
  <cp:category/>
  <cp:version/>
  <cp:contentType/>
  <cp:contentStatus/>
</cp:coreProperties>
</file>